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kebutuhan sempro\data data perhitungan\"/>
    </mc:Choice>
  </mc:AlternateContent>
  <bookViews>
    <workbookView xWindow="0" yWindow="0" windowWidth="20490" windowHeight="7755"/>
  </bookViews>
  <sheets>
    <sheet name="Data Nilai" sheetId="1" r:id="rId1"/>
    <sheet name="Skor Validitas" sheetId="2" r:id="rId2"/>
    <sheet name="PRETEST" sheetId="3" r:id="rId3"/>
    <sheet name="POSTTEST" sheetId="4" r:id="rId4"/>
    <sheet name="Indikator N-Gain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2" l="1"/>
  <c r="D41" i="2"/>
  <c r="E41" i="2"/>
  <c r="B41" i="2"/>
  <c r="L4" i="4" l="1"/>
  <c r="M8" i="5"/>
  <c r="L8" i="5"/>
  <c r="N8" i="5" s="1"/>
  <c r="M7" i="5"/>
  <c r="L7" i="5"/>
  <c r="N7" i="5" s="1"/>
  <c r="M6" i="5"/>
  <c r="L6" i="5"/>
  <c r="N6" i="5" s="1"/>
  <c r="M5" i="5"/>
  <c r="L5" i="5"/>
  <c r="N5" i="5" s="1"/>
  <c r="M4" i="5"/>
  <c r="L4" i="5"/>
  <c r="N4" i="5" s="1"/>
  <c r="M3" i="5"/>
  <c r="L3" i="5"/>
  <c r="N3" i="5" s="1"/>
  <c r="F4" i="5" l="1"/>
  <c r="F6" i="5"/>
  <c r="F8" i="5"/>
  <c r="F10" i="5"/>
  <c r="F12" i="5"/>
  <c r="F14" i="5"/>
  <c r="F16" i="5"/>
  <c r="F18" i="5"/>
  <c r="F20" i="5"/>
  <c r="F22" i="5"/>
  <c r="F24" i="5"/>
  <c r="F26" i="5"/>
  <c r="F28" i="5"/>
  <c r="F30" i="5"/>
  <c r="F32" i="5"/>
  <c r="F34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" i="5"/>
  <c r="D4" i="5"/>
  <c r="D5" i="5"/>
  <c r="F5" i="5" s="1"/>
  <c r="D6" i="5"/>
  <c r="D7" i="5"/>
  <c r="F7" i="5" s="1"/>
  <c r="D8" i="5"/>
  <c r="D9" i="5"/>
  <c r="F9" i="5" s="1"/>
  <c r="D10" i="5"/>
  <c r="D11" i="5"/>
  <c r="F11" i="5" s="1"/>
  <c r="D12" i="5"/>
  <c r="D13" i="5"/>
  <c r="F13" i="5" s="1"/>
  <c r="D14" i="5"/>
  <c r="D15" i="5"/>
  <c r="F15" i="5" s="1"/>
  <c r="D16" i="5"/>
  <c r="D17" i="5"/>
  <c r="F17" i="5" s="1"/>
  <c r="D18" i="5"/>
  <c r="D19" i="5"/>
  <c r="F19" i="5" s="1"/>
  <c r="D20" i="5"/>
  <c r="D21" i="5"/>
  <c r="F21" i="5" s="1"/>
  <c r="D22" i="5"/>
  <c r="D23" i="5"/>
  <c r="F23" i="5" s="1"/>
  <c r="D24" i="5"/>
  <c r="D25" i="5"/>
  <c r="F25" i="5" s="1"/>
  <c r="D26" i="5"/>
  <c r="D27" i="5"/>
  <c r="F27" i="5" s="1"/>
  <c r="D28" i="5"/>
  <c r="D29" i="5"/>
  <c r="F29" i="5" s="1"/>
  <c r="D30" i="5"/>
  <c r="D31" i="5"/>
  <c r="F31" i="5" s="1"/>
  <c r="D32" i="5"/>
  <c r="D33" i="5"/>
  <c r="F33" i="5" s="1"/>
  <c r="D34" i="5"/>
  <c r="D3" i="5"/>
  <c r="F3" i="5" s="1"/>
  <c r="F35" i="5" s="1"/>
  <c r="I4" i="4"/>
  <c r="I3" i="4"/>
  <c r="M4" i="3"/>
  <c r="J4" i="3" l="1"/>
  <c r="J3" i="3"/>
  <c r="M8" i="1" l="1"/>
  <c r="L8" i="1"/>
  <c r="N8" i="1" s="1"/>
  <c r="M7" i="1"/>
  <c r="L7" i="1"/>
  <c r="N7" i="1" s="1"/>
  <c r="M6" i="1"/>
  <c r="L6" i="1"/>
  <c r="N6" i="1" s="1"/>
  <c r="M5" i="1"/>
  <c r="L5" i="1"/>
  <c r="N5" i="1" s="1"/>
  <c r="M4" i="1"/>
  <c r="L4" i="1"/>
  <c r="N4" i="1" s="1"/>
  <c r="M3" i="1"/>
  <c r="L3" i="1"/>
  <c r="N3" i="1" s="1"/>
  <c r="B36" i="1"/>
  <c r="E36" i="1" l="1"/>
  <c r="D36" i="1"/>
  <c r="C36" i="1"/>
</calcChain>
</file>

<file path=xl/sharedStrings.xml><?xml version="1.0" encoding="utf-8"?>
<sst xmlns="http://schemas.openxmlformats.org/spreadsheetml/2006/main" count="65" uniqueCount="32">
  <si>
    <t>Kontrol</t>
  </si>
  <si>
    <t>Eksperimen</t>
  </si>
  <si>
    <t xml:space="preserve">Kelompok </t>
  </si>
  <si>
    <t>Postest</t>
  </si>
  <si>
    <t>Pretes</t>
  </si>
  <si>
    <t>No.</t>
  </si>
  <si>
    <t>PECAPAIAN INDIKATOR KELAS EKSPERIMEN</t>
  </si>
  <si>
    <t>Indikator</t>
  </si>
  <si>
    <t>Pretest</t>
  </si>
  <si>
    <t>Posttest</t>
  </si>
  <si>
    <t>Post-Pre</t>
  </si>
  <si>
    <t>Ideal-Pre</t>
  </si>
  <si>
    <t xml:space="preserve">Ngain </t>
  </si>
  <si>
    <t>C1</t>
  </si>
  <si>
    <t>C2</t>
  </si>
  <si>
    <t>C3</t>
  </si>
  <si>
    <t>C4</t>
  </si>
  <si>
    <t>C5</t>
  </si>
  <si>
    <t>C6</t>
  </si>
  <si>
    <t>Modul Ajar</t>
  </si>
  <si>
    <t>LKPD</t>
  </si>
  <si>
    <t>Soal Kognitif</t>
  </si>
  <si>
    <t xml:space="preserve">Media Pembelajaran </t>
  </si>
  <si>
    <t>HASIL BELAJAR PRETEST</t>
  </si>
  <si>
    <t>9D</t>
  </si>
  <si>
    <t>9I</t>
  </si>
  <si>
    <t>Skor Maks-Pre</t>
  </si>
  <si>
    <t>HASIL BELAJAR POSTTEST</t>
  </si>
  <si>
    <t>Kelas Eksperimen</t>
  </si>
  <si>
    <t>N-Gain</t>
  </si>
  <si>
    <t>Rata-rata</t>
  </si>
  <si>
    <t>Skor Maks-Post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</si>
</sst>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O13" sqref="O13"/>
    </sheetView>
  </sheetViews>
  <sheetFormatPr defaultRowHeight="15" x14ac:dyDescent="0.25"/>
  <cols>
    <col min="14" max="14" width="6" customWidth="1"/>
  </cols>
  <sheetData>
    <row r="1" spans="1:14" ht="15.75" x14ac:dyDescent="0.25">
      <c r="A1" s="3" t="s">
        <v>5</v>
      </c>
      <c r="B1" s="4" t="s">
        <v>2</v>
      </c>
      <c r="C1" s="5"/>
      <c r="D1" s="5"/>
      <c r="E1" s="5"/>
      <c r="I1" s="17" t="s">
        <v>6</v>
      </c>
      <c r="J1" s="17"/>
      <c r="K1" s="17"/>
      <c r="L1" s="17"/>
      <c r="M1" s="17"/>
      <c r="N1" s="17"/>
    </row>
    <row r="2" spans="1:14" ht="15.75" x14ac:dyDescent="0.25">
      <c r="A2" s="6"/>
      <c r="B2" s="4" t="s">
        <v>1</v>
      </c>
      <c r="C2" s="4"/>
      <c r="D2" s="4" t="s">
        <v>0</v>
      </c>
      <c r="E2" s="4"/>
      <c r="I2" s="18" t="s">
        <v>7</v>
      </c>
      <c r="J2" s="18" t="s">
        <v>8</v>
      </c>
      <c r="K2" s="18" t="s">
        <v>9</v>
      </c>
      <c r="L2" s="18" t="s">
        <v>10</v>
      </c>
      <c r="M2" s="18" t="s">
        <v>11</v>
      </c>
      <c r="N2" s="18" t="s">
        <v>12</v>
      </c>
    </row>
    <row r="3" spans="1:14" ht="15.75" x14ac:dyDescent="0.25">
      <c r="A3" s="6"/>
      <c r="B3" s="7" t="s">
        <v>4</v>
      </c>
      <c r="C3" s="7" t="s">
        <v>3</v>
      </c>
      <c r="D3" s="7" t="s">
        <v>4</v>
      </c>
      <c r="E3" s="7" t="s">
        <v>3</v>
      </c>
      <c r="I3" s="15" t="s">
        <v>13</v>
      </c>
      <c r="J3" s="16">
        <v>37</v>
      </c>
      <c r="K3" s="16">
        <v>44</v>
      </c>
      <c r="L3" s="16">
        <f>K3-J3</f>
        <v>7</v>
      </c>
      <c r="M3" s="16">
        <f>64-J3</f>
        <v>27</v>
      </c>
      <c r="N3" s="16">
        <f>SUM(L3/M3)</f>
        <v>0.25925925925925924</v>
      </c>
    </row>
    <row r="4" spans="1:14" ht="15.75" x14ac:dyDescent="0.25">
      <c r="A4" s="8">
        <v>1</v>
      </c>
      <c r="B4" s="9">
        <v>39</v>
      </c>
      <c r="C4" s="9">
        <v>90</v>
      </c>
      <c r="D4" s="9">
        <v>11</v>
      </c>
      <c r="E4" s="9">
        <v>49</v>
      </c>
      <c r="I4" s="16" t="s">
        <v>14</v>
      </c>
      <c r="J4" s="16">
        <v>75</v>
      </c>
      <c r="K4" s="16">
        <v>139</v>
      </c>
      <c r="L4" s="16">
        <f t="shared" ref="L4:L8" si="0">K4-J4</f>
        <v>64</v>
      </c>
      <c r="M4" s="16">
        <f>192-J4</f>
        <v>117</v>
      </c>
      <c r="N4" s="16">
        <f t="shared" ref="N4:N8" si="1">SUM(L4/M4)</f>
        <v>0.54700854700854706</v>
      </c>
    </row>
    <row r="5" spans="1:14" ht="15.75" x14ac:dyDescent="0.25">
      <c r="A5" s="8">
        <v>2</v>
      </c>
      <c r="B5" s="9">
        <v>40</v>
      </c>
      <c r="C5" s="9">
        <v>75</v>
      </c>
      <c r="D5" s="9">
        <v>20</v>
      </c>
      <c r="E5" s="9">
        <v>57</v>
      </c>
      <c r="I5" s="16" t="s">
        <v>15</v>
      </c>
      <c r="J5" s="16">
        <v>30</v>
      </c>
      <c r="K5" s="16">
        <v>50</v>
      </c>
      <c r="L5" s="16">
        <f t="shared" si="0"/>
        <v>20</v>
      </c>
      <c r="M5" s="16">
        <f>64-J5</f>
        <v>34</v>
      </c>
      <c r="N5" s="16">
        <f t="shared" si="1"/>
        <v>0.58823529411764708</v>
      </c>
    </row>
    <row r="6" spans="1:14" ht="15.75" x14ac:dyDescent="0.25">
      <c r="A6" s="8">
        <v>3</v>
      </c>
      <c r="B6" s="9">
        <v>40</v>
      </c>
      <c r="C6" s="9">
        <v>70</v>
      </c>
      <c r="D6" s="9">
        <v>40</v>
      </c>
      <c r="E6" s="9">
        <v>59</v>
      </c>
      <c r="I6" s="16" t="s">
        <v>16</v>
      </c>
      <c r="J6" s="16">
        <v>26</v>
      </c>
      <c r="K6" s="16">
        <v>100</v>
      </c>
      <c r="L6" s="16">
        <f t="shared" si="0"/>
        <v>74</v>
      </c>
      <c r="M6" s="16">
        <f>160-J6</f>
        <v>134</v>
      </c>
      <c r="N6" s="16">
        <f t="shared" si="1"/>
        <v>0.55223880597014929</v>
      </c>
    </row>
    <row r="7" spans="1:14" ht="15.75" x14ac:dyDescent="0.25">
      <c r="A7" s="8">
        <v>4</v>
      </c>
      <c r="B7" s="9">
        <v>42</v>
      </c>
      <c r="C7" s="9">
        <v>75</v>
      </c>
      <c r="D7" s="9">
        <v>25</v>
      </c>
      <c r="E7" s="9">
        <v>57</v>
      </c>
      <c r="I7" s="16" t="s">
        <v>17</v>
      </c>
      <c r="J7" s="16">
        <v>28</v>
      </c>
      <c r="K7" s="16">
        <v>60</v>
      </c>
      <c r="L7" s="16">
        <f t="shared" si="0"/>
        <v>32</v>
      </c>
      <c r="M7" s="16">
        <f>96-J7</f>
        <v>68</v>
      </c>
      <c r="N7" s="16">
        <f t="shared" si="1"/>
        <v>0.47058823529411764</v>
      </c>
    </row>
    <row r="8" spans="1:14" ht="15.75" x14ac:dyDescent="0.25">
      <c r="A8" s="8">
        <v>5</v>
      </c>
      <c r="B8" s="9">
        <v>42</v>
      </c>
      <c r="C8" s="9">
        <v>80</v>
      </c>
      <c r="D8" s="9">
        <v>25</v>
      </c>
      <c r="E8" s="9">
        <v>24</v>
      </c>
      <c r="I8" s="16" t="s">
        <v>18</v>
      </c>
      <c r="J8" s="16">
        <v>22</v>
      </c>
      <c r="K8" s="16">
        <v>34</v>
      </c>
      <c r="L8" s="16">
        <f t="shared" si="0"/>
        <v>12</v>
      </c>
      <c r="M8" s="16">
        <f>64-J8</f>
        <v>42</v>
      </c>
      <c r="N8" s="16">
        <f t="shared" si="1"/>
        <v>0.2857142857142857</v>
      </c>
    </row>
    <row r="9" spans="1:14" x14ac:dyDescent="0.25">
      <c r="A9" s="8">
        <v>6</v>
      </c>
      <c r="B9" s="9">
        <v>43</v>
      </c>
      <c r="C9" s="9">
        <v>70</v>
      </c>
      <c r="D9" s="9">
        <v>49</v>
      </c>
      <c r="E9" s="9">
        <v>67</v>
      </c>
    </row>
    <row r="10" spans="1:14" x14ac:dyDescent="0.25">
      <c r="A10" s="8">
        <v>7</v>
      </c>
      <c r="B10" s="9">
        <v>42</v>
      </c>
      <c r="C10" s="9">
        <v>80</v>
      </c>
      <c r="D10" s="9">
        <v>42</v>
      </c>
      <c r="E10" s="9">
        <v>62</v>
      </c>
    </row>
    <row r="11" spans="1:14" x14ac:dyDescent="0.25">
      <c r="A11" s="8">
        <v>8</v>
      </c>
      <c r="B11" s="9">
        <v>37</v>
      </c>
      <c r="C11" s="9">
        <v>80</v>
      </c>
      <c r="D11" s="9">
        <v>47</v>
      </c>
      <c r="E11" s="9">
        <v>70</v>
      </c>
    </row>
    <row r="12" spans="1:14" x14ac:dyDescent="0.25">
      <c r="A12" s="8">
        <v>9</v>
      </c>
      <c r="B12" s="9">
        <v>31</v>
      </c>
      <c r="C12" s="9">
        <v>100</v>
      </c>
      <c r="D12" s="9">
        <v>37</v>
      </c>
      <c r="E12" s="9">
        <v>80</v>
      </c>
    </row>
    <row r="13" spans="1:14" x14ac:dyDescent="0.25">
      <c r="A13" s="8">
        <v>10</v>
      </c>
      <c r="B13" s="9">
        <v>40</v>
      </c>
      <c r="C13" s="9">
        <v>70</v>
      </c>
      <c r="D13" s="9">
        <v>39</v>
      </c>
      <c r="E13" s="9">
        <v>80</v>
      </c>
    </row>
    <row r="14" spans="1:14" x14ac:dyDescent="0.25">
      <c r="A14" s="8">
        <v>11</v>
      </c>
      <c r="B14" s="9">
        <v>42</v>
      </c>
      <c r="C14" s="9">
        <v>80</v>
      </c>
      <c r="D14" s="9">
        <v>49</v>
      </c>
      <c r="E14" s="9">
        <v>100</v>
      </c>
    </row>
    <row r="15" spans="1:14" x14ac:dyDescent="0.25">
      <c r="A15" s="8">
        <v>12</v>
      </c>
      <c r="B15" s="9">
        <v>36</v>
      </c>
      <c r="C15" s="9">
        <v>90</v>
      </c>
      <c r="D15" s="9">
        <v>15</v>
      </c>
      <c r="E15" s="9">
        <v>70</v>
      </c>
    </row>
    <row r="16" spans="1:14" x14ac:dyDescent="0.25">
      <c r="A16" s="8">
        <v>13</v>
      </c>
      <c r="B16" s="9">
        <v>42</v>
      </c>
      <c r="C16" s="9">
        <v>75</v>
      </c>
      <c r="D16" s="9">
        <v>30</v>
      </c>
      <c r="E16" s="9">
        <v>42</v>
      </c>
    </row>
    <row r="17" spans="1:5" x14ac:dyDescent="0.25">
      <c r="A17" s="8">
        <v>14</v>
      </c>
      <c r="B17" s="9">
        <v>40</v>
      </c>
      <c r="C17" s="9">
        <v>80</v>
      </c>
      <c r="D17" s="9">
        <v>25</v>
      </c>
      <c r="E17" s="9">
        <v>67</v>
      </c>
    </row>
    <row r="18" spans="1:5" x14ac:dyDescent="0.25">
      <c r="A18" s="8">
        <v>15</v>
      </c>
      <c r="B18" s="9">
        <v>39</v>
      </c>
      <c r="C18" s="9">
        <v>65</v>
      </c>
      <c r="D18" s="9">
        <v>35</v>
      </c>
      <c r="E18" s="9">
        <v>70</v>
      </c>
    </row>
    <row r="19" spans="1:5" x14ac:dyDescent="0.25">
      <c r="A19" s="8">
        <v>16</v>
      </c>
      <c r="B19" s="9">
        <v>31</v>
      </c>
      <c r="C19" s="9">
        <v>70</v>
      </c>
      <c r="D19" s="9">
        <v>20</v>
      </c>
      <c r="E19" s="9">
        <v>44</v>
      </c>
    </row>
    <row r="20" spans="1:5" x14ac:dyDescent="0.25">
      <c r="A20" s="8">
        <v>17</v>
      </c>
      <c r="B20" s="9">
        <v>39</v>
      </c>
      <c r="C20" s="9">
        <v>90</v>
      </c>
      <c r="D20" s="9">
        <v>29</v>
      </c>
      <c r="E20" s="9">
        <v>57</v>
      </c>
    </row>
    <row r="21" spans="1:5" x14ac:dyDescent="0.25">
      <c r="A21" s="8">
        <v>18</v>
      </c>
      <c r="B21" s="9">
        <v>30</v>
      </c>
      <c r="C21" s="9">
        <v>75</v>
      </c>
      <c r="D21" s="9">
        <v>49</v>
      </c>
      <c r="E21" s="9">
        <v>27</v>
      </c>
    </row>
    <row r="22" spans="1:5" x14ac:dyDescent="0.25">
      <c r="A22" s="8">
        <v>19</v>
      </c>
      <c r="B22" s="9">
        <v>38</v>
      </c>
      <c r="C22" s="9">
        <v>70</v>
      </c>
      <c r="D22" s="9">
        <v>19</v>
      </c>
      <c r="E22" s="9">
        <v>59</v>
      </c>
    </row>
    <row r="23" spans="1:5" x14ac:dyDescent="0.25">
      <c r="A23" s="8">
        <v>20</v>
      </c>
      <c r="B23" s="9">
        <v>32</v>
      </c>
      <c r="C23" s="9">
        <v>80</v>
      </c>
      <c r="D23" s="9">
        <v>11</v>
      </c>
      <c r="E23" s="9">
        <v>59</v>
      </c>
    </row>
    <row r="24" spans="1:5" x14ac:dyDescent="0.25">
      <c r="A24" s="8">
        <v>21</v>
      </c>
      <c r="B24" s="9">
        <v>37</v>
      </c>
      <c r="C24" s="9">
        <v>85</v>
      </c>
      <c r="D24" s="9">
        <v>24</v>
      </c>
      <c r="E24" s="9">
        <v>62</v>
      </c>
    </row>
    <row r="25" spans="1:5" x14ac:dyDescent="0.25">
      <c r="A25" s="8">
        <v>22</v>
      </c>
      <c r="B25" s="9">
        <v>40</v>
      </c>
      <c r="C25" s="9">
        <v>80</v>
      </c>
      <c r="D25" s="9">
        <v>54</v>
      </c>
      <c r="E25" s="9">
        <v>54</v>
      </c>
    </row>
    <row r="26" spans="1:5" x14ac:dyDescent="0.25">
      <c r="A26" s="8">
        <v>23</v>
      </c>
      <c r="B26" s="9">
        <v>43</v>
      </c>
      <c r="C26" s="9">
        <v>65</v>
      </c>
      <c r="D26" s="9">
        <v>19</v>
      </c>
      <c r="E26" s="9">
        <v>65</v>
      </c>
    </row>
    <row r="27" spans="1:5" x14ac:dyDescent="0.25">
      <c r="A27" s="8">
        <v>24</v>
      </c>
      <c r="B27" s="9">
        <v>38</v>
      </c>
      <c r="C27" s="9">
        <v>95</v>
      </c>
      <c r="D27" s="9">
        <v>52</v>
      </c>
      <c r="E27" s="9">
        <v>95</v>
      </c>
    </row>
    <row r="28" spans="1:5" x14ac:dyDescent="0.25">
      <c r="A28" s="8">
        <v>25</v>
      </c>
      <c r="B28" s="9">
        <v>36</v>
      </c>
      <c r="C28" s="9">
        <v>90</v>
      </c>
      <c r="D28" s="9">
        <v>39</v>
      </c>
      <c r="E28" s="9">
        <v>90</v>
      </c>
    </row>
    <row r="29" spans="1:5" x14ac:dyDescent="0.25">
      <c r="A29" s="8">
        <v>26</v>
      </c>
      <c r="B29" s="9">
        <v>47</v>
      </c>
      <c r="C29" s="9">
        <v>80</v>
      </c>
      <c r="D29" s="9">
        <v>22</v>
      </c>
      <c r="E29" s="9">
        <v>80</v>
      </c>
    </row>
    <row r="30" spans="1:5" x14ac:dyDescent="0.25">
      <c r="A30" s="8">
        <v>27</v>
      </c>
      <c r="B30" s="9">
        <v>45</v>
      </c>
      <c r="C30" s="9">
        <v>50</v>
      </c>
      <c r="D30" s="9">
        <v>34</v>
      </c>
      <c r="E30" s="9">
        <v>50</v>
      </c>
    </row>
    <row r="31" spans="1:5" x14ac:dyDescent="0.25">
      <c r="A31" s="8">
        <v>28</v>
      </c>
      <c r="B31" s="9">
        <v>45</v>
      </c>
      <c r="C31" s="9">
        <v>50</v>
      </c>
      <c r="D31" s="9">
        <v>27</v>
      </c>
      <c r="E31" s="9">
        <v>50</v>
      </c>
    </row>
    <row r="32" spans="1:5" x14ac:dyDescent="0.25">
      <c r="A32" s="8">
        <v>29</v>
      </c>
      <c r="B32" s="9">
        <v>48</v>
      </c>
      <c r="C32" s="9">
        <v>70</v>
      </c>
      <c r="D32" s="9">
        <v>22</v>
      </c>
      <c r="E32" s="9">
        <v>70</v>
      </c>
    </row>
    <row r="33" spans="1:5" x14ac:dyDescent="0.25">
      <c r="A33" s="8">
        <v>30</v>
      </c>
      <c r="B33" s="9">
        <v>43</v>
      </c>
      <c r="C33" s="9">
        <v>65</v>
      </c>
      <c r="D33" s="9">
        <v>34</v>
      </c>
      <c r="E33" s="9">
        <v>65</v>
      </c>
    </row>
    <row r="34" spans="1:5" x14ac:dyDescent="0.25">
      <c r="A34" s="8">
        <v>31</v>
      </c>
      <c r="B34" s="9">
        <v>42</v>
      </c>
      <c r="C34" s="9">
        <v>85</v>
      </c>
      <c r="D34" s="9">
        <v>49</v>
      </c>
      <c r="E34" s="9">
        <v>52</v>
      </c>
    </row>
    <row r="35" spans="1:5" x14ac:dyDescent="0.25">
      <c r="A35" s="8">
        <v>32</v>
      </c>
      <c r="B35" s="9">
        <v>42</v>
      </c>
      <c r="C35" s="9">
        <v>85</v>
      </c>
      <c r="D35" s="9">
        <v>14</v>
      </c>
      <c r="E35" s="9">
        <v>49</v>
      </c>
    </row>
    <row r="36" spans="1:5" x14ac:dyDescent="0.25">
      <c r="B36">
        <f>SUM(B4:B35)</f>
        <v>1271</v>
      </c>
      <c r="C36">
        <f>SUM(C4:C35)</f>
        <v>2465</v>
      </c>
      <c r="D36">
        <f>SUM(D4:D35)</f>
        <v>1007</v>
      </c>
      <c r="E36">
        <f>SUM(E4:E35)</f>
        <v>1982</v>
      </c>
    </row>
    <row r="37" spans="1:5" x14ac:dyDescent="0.25">
      <c r="B37" s="11">
        <v>0.56999999999999995</v>
      </c>
      <c r="C37" s="12"/>
      <c r="D37" s="11">
        <v>0.35</v>
      </c>
    </row>
  </sheetData>
  <mergeCells count="5">
    <mergeCell ref="B2:C2"/>
    <mergeCell ref="D2:E2"/>
    <mergeCell ref="B1:E1"/>
    <mergeCell ref="A1:A3"/>
    <mergeCell ref="I1:N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G40" sqref="G40"/>
    </sheetView>
  </sheetViews>
  <sheetFormatPr defaultRowHeight="15" x14ac:dyDescent="0.25"/>
  <cols>
    <col min="1" max="1" width="4.28515625" customWidth="1"/>
    <col min="2" max="2" width="11.7109375" customWidth="1"/>
    <col min="4" max="4" width="13.140625" customWidth="1"/>
    <col min="5" max="5" width="21" customWidth="1"/>
  </cols>
  <sheetData>
    <row r="1" spans="1:6" x14ac:dyDescent="0.25">
      <c r="A1" s="27" t="s">
        <v>5</v>
      </c>
      <c r="B1" s="27" t="s">
        <v>19</v>
      </c>
      <c r="C1" s="27" t="s">
        <v>20</v>
      </c>
      <c r="D1" s="27" t="s">
        <v>21</v>
      </c>
      <c r="E1" s="27" t="s">
        <v>22</v>
      </c>
      <c r="F1" s="2"/>
    </row>
    <row r="2" spans="1:6" x14ac:dyDescent="0.25">
      <c r="A2" s="8">
        <v>1</v>
      </c>
      <c r="B2" s="9">
        <v>5</v>
      </c>
      <c r="C2" s="9">
        <v>5</v>
      </c>
      <c r="D2" s="9">
        <v>5</v>
      </c>
      <c r="E2" s="9">
        <v>4</v>
      </c>
    </row>
    <row r="3" spans="1:6" x14ac:dyDescent="0.25">
      <c r="A3" s="8">
        <v>2</v>
      </c>
      <c r="B3" s="9">
        <v>4</v>
      </c>
      <c r="C3" s="9">
        <v>4</v>
      </c>
      <c r="D3" s="9">
        <v>5</v>
      </c>
      <c r="E3" s="9">
        <v>5</v>
      </c>
    </row>
    <row r="4" spans="1:6" x14ac:dyDescent="0.25">
      <c r="A4" s="8">
        <v>3</v>
      </c>
      <c r="B4" s="9">
        <v>5</v>
      </c>
      <c r="C4" s="9">
        <v>5</v>
      </c>
      <c r="D4" s="9">
        <v>5</v>
      </c>
      <c r="E4" s="9">
        <v>5</v>
      </c>
    </row>
    <row r="5" spans="1:6" x14ac:dyDescent="0.25">
      <c r="A5" s="8">
        <v>4</v>
      </c>
      <c r="B5" s="9">
        <v>5</v>
      </c>
      <c r="C5" s="9">
        <v>4</v>
      </c>
      <c r="D5" s="9">
        <v>5</v>
      </c>
      <c r="E5" s="9">
        <v>5</v>
      </c>
    </row>
    <row r="6" spans="1:6" x14ac:dyDescent="0.25">
      <c r="A6" s="8">
        <v>5</v>
      </c>
      <c r="B6" s="9">
        <v>5</v>
      </c>
      <c r="C6" s="9">
        <v>5</v>
      </c>
      <c r="D6" s="9">
        <v>5</v>
      </c>
      <c r="E6" s="9">
        <v>5</v>
      </c>
    </row>
    <row r="7" spans="1:6" x14ac:dyDescent="0.25">
      <c r="A7" s="8">
        <v>6</v>
      </c>
      <c r="B7" s="9">
        <v>5</v>
      </c>
      <c r="C7" s="9">
        <v>4</v>
      </c>
      <c r="D7" s="9">
        <v>5</v>
      </c>
      <c r="E7" s="9">
        <v>5</v>
      </c>
    </row>
    <row r="8" spans="1:6" x14ac:dyDescent="0.25">
      <c r="A8" s="8">
        <v>7</v>
      </c>
      <c r="B8" s="9">
        <v>5</v>
      </c>
      <c r="C8" s="9">
        <v>5</v>
      </c>
      <c r="D8" s="9">
        <v>5</v>
      </c>
      <c r="E8" s="9">
        <v>5</v>
      </c>
    </row>
    <row r="9" spans="1:6" x14ac:dyDescent="0.25">
      <c r="A9" s="8">
        <v>8</v>
      </c>
      <c r="B9" s="9">
        <v>4</v>
      </c>
      <c r="C9" s="9">
        <v>4</v>
      </c>
      <c r="D9" s="9">
        <v>4</v>
      </c>
      <c r="E9" s="9">
        <v>5</v>
      </c>
    </row>
    <row r="10" spans="1:6" x14ac:dyDescent="0.25">
      <c r="A10" s="8">
        <v>9</v>
      </c>
      <c r="B10" s="9">
        <v>5</v>
      </c>
      <c r="C10" s="9">
        <v>4</v>
      </c>
      <c r="D10" s="9">
        <v>4</v>
      </c>
      <c r="E10" s="9">
        <v>5</v>
      </c>
    </row>
    <row r="11" spans="1:6" x14ac:dyDescent="0.25">
      <c r="A11" s="8">
        <v>10</v>
      </c>
      <c r="B11" s="9">
        <v>5</v>
      </c>
      <c r="C11" s="9">
        <v>5</v>
      </c>
      <c r="D11" s="9">
        <v>4</v>
      </c>
      <c r="E11" s="9">
        <v>5</v>
      </c>
    </row>
    <row r="12" spans="1:6" x14ac:dyDescent="0.25">
      <c r="A12" s="8">
        <v>11</v>
      </c>
      <c r="B12" s="9">
        <v>5</v>
      </c>
      <c r="C12" s="9">
        <v>5</v>
      </c>
      <c r="D12" s="9">
        <v>4</v>
      </c>
      <c r="E12" s="9">
        <v>5</v>
      </c>
    </row>
    <row r="13" spans="1:6" x14ac:dyDescent="0.25">
      <c r="A13" s="8">
        <v>12</v>
      </c>
      <c r="B13" s="9">
        <v>5</v>
      </c>
      <c r="C13" s="9">
        <v>4</v>
      </c>
      <c r="D13" s="9">
        <v>4</v>
      </c>
      <c r="E13" s="9">
        <v>5</v>
      </c>
    </row>
    <row r="14" spans="1:6" x14ac:dyDescent="0.25">
      <c r="A14" s="8">
        <v>13</v>
      </c>
      <c r="B14" s="9">
        <v>5</v>
      </c>
      <c r="C14" s="9">
        <v>5</v>
      </c>
      <c r="D14" s="9">
        <v>4</v>
      </c>
      <c r="E14" s="9">
        <v>5</v>
      </c>
    </row>
    <row r="15" spans="1:6" x14ac:dyDescent="0.25">
      <c r="A15" s="8">
        <v>14</v>
      </c>
      <c r="B15" s="9">
        <v>5</v>
      </c>
      <c r="C15" s="9">
        <v>5</v>
      </c>
      <c r="D15" s="9"/>
      <c r="E15" s="9">
        <v>4</v>
      </c>
    </row>
    <row r="16" spans="1:6" x14ac:dyDescent="0.25">
      <c r="A16" s="8">
        <v>15</v>
      </c>
      <c r="B16" s="9">
        <v>4</v>
      </c>
      <c r="C16" s="9">
        <v>4</v>
      </c>
      <c r="D16" s="9"/>
      <c r="E16" s="9">
        <v>5</v>
      </c>
    </row>
    <row r="17" spans="1:5" x14ac:dyDescent="0.25">
      <c r="A17" s="8">
        <v>16</v>
      </c>
      <c r="B17" s="9">
        <v>5</v>
      </c>
      <c r="C17" s="9">
        <v>5</v>
      </c>
      <c r="D17" s="9"/>
      <c r="E17" s="9">
        <v>5</v>
      </c>
    </row>
    <row r="18" spans="1:5" x14ac:dyDescent="0.25">
      <c r="A18" s="8">
        <v>17</v>
      </c>
      <c r="B18" s="9">
        <v>5</v>
      </c>
      <c r="C18" s="9">
        <v>4</v>
      </c>
      <c r="D18" s="9"/>
      <c r="E18" s="9">
        <v>5</v>
      </c>
    </row>
    <row r="19" spans="1:5" x14ac:dyDescent="0.25">
      <c r="A19" s="8">
        <v>18</v>
      </c>
      <c r="B19" s="9">
        <v>5</v>
      </c>
      <c r="C19" s="9">
        <v>5</v>
      </c>
      <c r="D19" s="9"/>
      <c r="E19" s="9">
        <v>5</v>
      </c>
    </row>
    <row r="20" spans="1:5" x14ac:dyDescent="0.25">
      <c r="A20" s="8">
        <v>19</v>
      </c>
      <c r="B20" s="9">
        <v>5</v>
      </c>
      <c r="C20" s="9">
        <v>4</v>
      </c>
      <c r="D20" s="9"/>
      <c r="E20" s="9">
        <v>5</v>
      </c>
    </row>
    <row r="21" spans="1:5" x14ac:dyDescent="0.25">
      <c r="A21" s="8">
        <v>20</v>
      </c>
      <c r="B21" s="9">
        <v>5</v>
      </c>
      <c r="C21" s="9">
        <v>4</v>
      </c>
      <c r="D21" s="9"/>
      <c r="E21" s="9">
        <v>5</v>
      </c>
    </row>
    <row r="22" spans="1:5" x14ac:dyDescent="0.25">
      <c r="A22" s="8">
        <v>21</v>
      </c>
      <c r="B22" s="9">
        <v>5</v>
      </c>
      <c r="C22" s="9">
        <v>5</v>
      </c>
      <c r="D22" s="9"/>
      <c r="E22" s="9">
        <v>5</v>
      </c>
    </row>
    <row r="23" spans="1:5" x14ac:dyDescent="0.25">
      <c r="A23" s="8">
        <v>22</v>
      </c>
      <c r="B23" s="9">
        <v>5</v>
      </c>
      <c r="C23" s="9">
        <v>4</v>
      </c>
      <c r="D23" s="9"/>
      <c r="E23" s="9">
        <v>5</v>
      </c>
    </row>
    <row r="24" spans="1:5" x14ac:dyDescent="0.25">
      <c r="A24" s="8">
        <v>23</v>
      </c>
      <c r="B24" s="9">
        <v>5</v>
      </c>
      <c r="C24" s="9">
        <v>5</v>
      </c>
      <c r="D24" s="9"/>
      <c r="E24" s="9">
        <v>5</v>
      </c>
    </row>
    <row r="25" spans="1:5" x14ac:dyDescent="0.25">
      <c r="A25" s="8">
        <v>24</v>
      </c>
      <c r="B25" s="9">
        <v>5</v>
      </c>
      <c r="C25" s="9">
        <v>5</v>
      </c>
      <c r="D25" s="9"/>
      <c r="E25" s="9">
        <v>5</v>
      </c>
    </row>
    <row r="26" spans="1:5" x14ac:dyDescent="0.25">
      <c r="A26" s="8">
        <v>25</v>
      </c>
      <c r="B26" s="9">
        <v>4</v>
      </c>
      <c r="C26" s="9">
        <v>4</v>
      </c>
      <c r="D26" s="9"/>
      <c r="E26" s="9">
        <v>5</v>
      </c>
    </row>
    <row r="27" spans="1:5" x14ac:dyDescent="0.25">
      <c r="A27" s="8">
        <v>26</v>
      </c>
      <c r="B27" s="9">
        <v>5</v>
      </c>
      <c r="C27" s="9">
        <v>5</v>
      </c>
      <c r="D27" s="9"/>
      <c r="E27" s="9">
        <v>5</v>
      </c>
    </row>
    <row r="28" spans="1:5" x14ac:dyDescent="0.25">
      <c r="A28" s="8">
        <v>27</v>
      </c>
      <c r="B28" s="9">
        <v>5</v>
      </c>
      <c r="C28" s="9">
        <v>5</v>
      </c>
      <c r="D28" s="9"/>
      <c r="E28" s="9">
        <v>5</v>
      </c>
    </row>
    <row r="29" spans="1:5" x14ac:dyDescent="0.25">
      <c r="A29" s="8">
        <v>28</v>
      </c>
      <c r="B29" s="9">
        <v>5</v>
      </c>
      <c r="C29" s="9">
        <v>5</v>
      </c>
      <c r="D29" s="9"/>
      <c r="E29" s="9">
        <v>5</v>
      </c>
    </row>
    <row r="30" spans="1:5" x14ac:dyDescent="0.25">
      <c r="A30" s="8">
        <v>29</v>
      </c>
      <c r="B30" s="9">
        <v>5</v>
      </c>
      <c r="C30" s="9">
        <v>5</v>
      </c>
      <c r="D30" s="9"/>
      <c r="E30" s="9">
        <v>5</v>
      </c>
    </row>
    <row r="31" spans="1:5" x14ac:dyDescent="0.25">
      <c r="A31" s="8">
        <v>30</v>
      </c>
      <c r="B31" s="9">
        <v>5</v>
      </c>
      <c r="C31" s="9">
        <v>5</v>
      </c>
      <c r="D31" s="9"/>
      <c r="E31" s="9">
        <v>5</v>
      </c>
    </row>
    <row r="32" spans="1:5" x14ac:dyDescent="0.25">
      <c r="A32" s="8">
        <v>31</v>
      </c>
      <c r="B32" s="9">
        <v>4</v>
      </c>
      <c r="C32" s="9">
        <v>5</v>
      </c>
      <c r="D32" s="9"/>
      <c r="E32" s="9">
        <v>5</v>
      </c>
    </row>
    <row r="33" spans="1:5" x14ac:dyDescent="0.25">
      <c r="A33" s="8">
        <v>32</v>
      </c>
      <c r="B33" s="9">
        <v>5</v>
      </c>
      <c r="C33" s="9">
        <v>5</v>
      </c>
      <c r="D33" s="9"/>
      <c r="E33" s="9">
        <v>5</v>
      </c>
    </row>
    <row r="34" spans="1:5" x14ac:dyDescent="0.25">
      <c r="A34" s="32">
        <v>33</v>
      </c>
      <c r="B34" s="9">
        <v>5</v>
      </c>
      <c r="C34" s="9">
        <v>5</v>
      </c>
      <c r="D34" s="9"/>
      <c r="E34" s="9">
        <v>4</v>
      </c>
    </row>
    <row r="35" spans="1:5" x14ac:dyDescent="0.25">
      <c r="A35" s="32">
        <v>34</v>
      </c>
      <c r="B35" s="9">
        <v>4</v>
      </c>
      <c r="C35" s="9">
        <v>4</v>
      </c>
      <c r="D35" s="9"/>
      <c r="E35" s="9">
        <v>5</v>
      </c>
    </row>
    <row r="36" spans="1:5" x14ac:dyDescent="0.25">
      <c r="A36" s="32">
        <v>35</v>
      </c>
      <c r="B36" s="9">
        <v>5</v>
      </c>
      <c r="C36" s="9">
        <v>4</v>
      </c>
      <c r="D36" s="9"/>
      <c r="E36" s="9">
        <v>5</v>
      </c>
    </row>
    <row r="37" spans="1:5" x14ac:dyDescent="0.25">
      <c r="A37" s="32">
        <v>36</v>
      </c>
      <c r="B37" s="9">
        <v>5</v>
      </c>
      <c r="C37" s="9">
        <v>5</v>
      </c>
      <c r="D37" s="9"/>
      <c r="E37" s="9">
        <v>5</v>
      </c>
    </row>
    <row r="38" spans="1:5" x14ac:dyDescent="0.25">
      <c r="A38" s="32">
        <v>37</v>
      </c>
      <c r="B38" s="9">
        <v>5</v>
      </c>
      <c r="C38" s="9">
        <v>5</v>
      </c>
      <c r="D38" s="9"/>
      <c r="E38" s="9">
        <v>5</v>
      </c>
    </row>
    <row r="39" spans="1:5" x14ac:dyDescent="0.25">
      <c r="A39" s="32">
        <v>38</v>
      </c>
      <c r="B39" s="9">
        <v>5</v>
      </c>
      <c r="C39" s="9">
        <v>5</v>
      </c>
      <c r="D39" s="9"/>
      <c r="E39" s="9">
        <v>5</v>
      </c>
    </row>
    <row r="40" spans="1:5" x14ac:dyDescent="0.25">
      <c r="A40" s="32">
        <v>39</v>
      </c>
      <c r="B40" s="9">
        <v>5</v>
      </c>
      <c r="C40" s="9">
        <v>5</v>
      </c>
      <c r="D40" s="9"/>
      <c r="E40" s="9">
        <v>5</v>
      </c>
    </row>
    <row r="41" spans="1:5" x14ac:dyDescent="0.25">
      <c r="B41" s="1">
        <f>SUM(B2:B40)</f>
        <v>189</v>
      </c>
      <c r="C41" s="1">
        <f t="shared" ref="C41:E41" si="0">SUM(C2:C40)</f>
        <v>181</v>
      </c>
      <c r="D41" s="1">
        <f t="shared" si="0"/>
        <v>59</v>
      </c>
      <c r="E41" s="1">
        <f t="shared" si="0"/>
        <v>192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L3" sqref="L3"/>
    </sheetView>
  </sheetViews>
  <sheetFormatPr defaultRowHeight="15" x14ac:dyDescent="0.25"/>
  <cols>
    <col min="2" max="2" width="9" customWidth="1"/>
    <col min="12" max="12" width="14" customWidth="1"/>
  </cols>
  <sheetData>
    <row r="1" spans="1:13" x14ac:dyDescent="0.25">
      <c r="A1" s="19" t="s">
        <v>5</v>
      </c>
      <c r="B1" s="20" t="s">
        <v>23</v>
      </c>
      <c r="C1" s="20"/>
      <c r="D1" s="20"/>
      <c r="E1" s="20"/>
    </row>
    <row r="2" spans="1:13" x14ac:dyDescent="0.25">
      <c r="A2" s="19"/>
      <c r="B2" s="21" t="s">
        <v>24</v>
      </c>
      <c r="C2" s="21" t="s">
        <v>25</v>
      </c>
      <c r="D2" s="21" t="s">
        <v>24</v>
      </c>
      <c r="E2" s="21" t="s">
        <v>25</v>
      </c>
    </row>
    <row r="3" spans="1:13" x14ac:dyDescent="0.25">
      <c r="A3" s="8">
        <v>1</v>
      </c>
      <c r="B3" s="9">
        <v>11</v>
      </c>
      <c r="C3" s="9">
        <v>39</v>
      </c>
      <c r="D3" s="22">
        <v>1</v>
      </c>
      <c r="E3" s="22">
        <v>2</v>
      </c>
      <c r="I3" t="s">
        <v>24</v>
      </c>
      <c r="J3">
        <f>AVERAGE(B3:B34)</f>
        <v>31.46875</v>
      </c>
    </row>
    <row r="4" spans="1:13" x14ac:dyDescent="0.25">
      <c r="A4" s="8">
        <v>2</v>
      </c>
      <c r="B4" s="9">
        <v>20</v>
      </c>
      <c r="C4" s="9">
        <v>40</v>
      </c>
      <c r="D4" s="22">
        <v>1</v>
      </c>
      <c r="E4" s="22">
        <v>2</v>
      </c>
      <c r="I4" t="s">
        <v>25</v>
      </c>
      <c r="J4">
        <f>AVERAGE(C3:C34)</f>
        <v>39.71875</v>
      </c>
      <c r="L4" t="s">
        <v>26</v>
      </c>
      <c r="M4">
        <f>SUM(100-B3:B34,C3:C34)</f>
        <v>1351</v>
      </c>
    </row>
    <row r="5" spans="1:13" x14ac:dyDescent="0.25">
      <c r="A5" s="8">
        <v>3</v>
      </c>
      <c r="B5" s="9">
        <v>40</v>
      </c>
      <c r="C5" s="9">
        <v>40</v>
      </c>
      <c r="D5" s="22">
        <v>1</v>
      </c>
      <c r="E5" s="22">
        <v>2</v>
      </c>
    </row>
    <row r="6" spans="1:13" x14ac:dyDescent="0.25">
      <c r="A6" s="8">
        <v>4</v>
      </c>
      <c r="B6" s="9">
        <v>25</v>
      </c>
      <c r="C6" s="9">
        <v>42</v>
      </c>
      <c r="D6" s="22">
        <v>1</v>
      </c>
      <c r="E6" s="22">
        <v>2</v>
      </c>
    </row>
    <row r="7" spans="1:13" x14ac:dyDescent="0.25">
      <c r="A7" s="8">
        <v>5</v>
      </c>
      <c r="B7" s="9">
        <v>25</v>
      </c>
      <c r="C7" s="9">
        <v>42</v>
      </c>
      <c r="D7" s="22">
        <v>1</v>
      </c>
      <c r="E7" s="22">
        <v>2</v>
      </c>
    </row>
    <row r="8" spans="1:13" x14ac:dyDescent="0.25">
      <c r="A8" s="8">
        <v>6</v>
      </c>
      <c r="B8" s="9">
        <v>49</v>
      </c>
      <c r="C8" s="9">
        <v>43</v>
      </c>
      <c r="D8" s="22">
        <v>1</v>
      </c>
      <c r="E8" s="22">
        <v>2</v>
      </c>
    </row>
    <row r="9" spans="1:13" x14ac:dyDescent="0.25">
      <c r="A9" s="8">
        <v>7</v>
      </c>
      <c r="B9" s="9">
        <v>42</v>
      </c>
      <c r="C9" s="9">
        <v>42</v>
      </c>
      <c r="D9" s="22">
        <v>1</v>
      </c>
      <c r="E9" s="22">
        <v>2</v>
      </c>
    </row>
    <row r="10" spans="1:13" x14ac:dyDescent="0.25">
      <c r="A10" s="8">
        <v>8</v>
      </c>
      <c r="B10" s="9">
        <v>47</v>
      </c>
      <c r="C10" s="9">
        <v>37</v>
      </c>
      <c r="D10" s="22">
        <v>1</v>
      </c>
      <c r="E10" s="22">
        <v>2</v>
      </c>
    </row>
    <row r="11" spans="1:13" x14ac:dyDescent="0.25">
      <c r="A11" s="8">
        <v>9</v>
      </c>
      <c r="B11" s="9">
        <v>37</v>
      </c>
      <c r="C11" s="9">
        <v>31</v>
      </c>
      <c r="D11" s="22">
        <v>1</v>
      </c>
      <c r="E11" s="22">
        <v>2</v>
      </c>
    </row>
    <row r="12" spans="1:13" x14ac:dyDescent="0.25">
      <c r="A12" s="8">
        <v>10</v>
      </c>
      <c r="B12" s="9">
        <v>39</v>
      </c>
      <c r="C12" s="9">
        <v>40</v>
      </c>
      <c r="D12" s="22">
        <v>1</v>
      </c>
      <c r="E12" s="22">
        <v>2</v>
      </c>
    </row>
    <row r="13" spans="1:13" x14ac:dyDescent="0.25">
      <c r="A13" s="8">
        <v>11</v>
      </c>
      <c r="B13" s="9">
        <v>49</v>
      </c>
      <c r="C13" s="9">
        <v>42</v>
      </c>
      <c r="D13" s="22">
        <v>1</v>
      </c>
      <c r="E13" s="22">
        <v>2</v>
      </c>
    </row>
    <row r="14" spans="1:13" x14ac:dyDescent="0.25">
      <c r="A14" s="8">
        <v>12</v>
      </c>
      <c r="B14" s="9">
        <v>15</v>
      </c>
      <c r="C14" s="9">
        <v>36</v>
      </c>
      <c r="D14" s="22">
        <v>1</v>
      </c>
      <c r="E14" s="22">
        <v>2</v>
      </c>
    </row>
    <row r="15" spans="1:13" x14ac:dyDescent="0.25">
      <c r="A15" s="8">
        <v>13</v>
      </c>
      <c r="B15" s="9">
        <v>30</v>
      </c>
      <c r="C15" s="9">
        <v>42</v>
      </c>
      <c r="D15" s="22">
        <v>1</v>
      </c>
      <c r="E15" s="22">
        <v>2</v>
      </c>
    </row>
    <row r="16" spans="1:13" x14ac:dyDescent="0.25">
      <c r="A16" s="8">
        <v>14</v>
      </c>
      <c r="B16" s="9">
        <v>25</v>
      </c>
      <c r="C16" s="9">
        <v>40</v>
      </c>
      <c r="D16" s="22">
        <v>1</v>
      </c>
      <c r="E16" s="22">
        <v>2</v>
      </c>
    </row>
    <row r="17" spans="1:5" x14ac:dyDescent="0.25">
      <c r="A17" s="8">
        <v>15</v>
      </c>
      <c r="B17" s="9">
        <v>35</v>
      </c>
      <c r="C17" s="9">
        <v>39</v>
      </c>
      <c r="D17" s="22">
        <v>1</v>
      </c>
      <c r="E17" s="22">
        <v>2</v>
      </c>
    </row>
    <row r="18" spans="1:5" x14ac:dyDescent="0.25">
      <c r="A18" s="8">
        <v>16</v>
      </c>
      <c r="B18" s="9">
        <v>20</v>
      </c>
      <c r="C18" s="9">
        <v>31</v>
      </c>
      <c r="D18" s="22">
        <v>1</v>
      </c>
      <c r="E18" s="22">
        <v>2</v>
      </c>
    </row>
    <row r="19" spans="1:5" x14ac:dyDescent="0.25">
      <c r="A19" s="8">
        <v>17</v>
      </c>
      <c r="B19" s="9">
        <v>29</v>
      </c>
      <c r="C19" s="9">
        <v>39</v>
      </c>
      <c r="D19" s="22">
        <v>1</v>
      </c>
      <c r="E19" s="22">
        <v>2</v>
      </c>
    </row>
    <row r="20" spans="1:5" x14ac:dyDescent="0.25">
      <c r="A20" s="8">
        <v>18</v>
      </c>
      <c r="B20" s="9">
        <v>49</v>
      </c>
      <c r="C20" s="9">
        <v>30</v>
      </c>
      <c r="D20" s="22">
        <v>1</v>
      </c>
      <c r="E20" s="22">
        <v>2</v>
      </c>
    </row>
    <row r="21" spans="1:5" x14ac:dyDescent="0.25">
      <c r="A21" s="8">
        <v>19</v>
      </c>
      <c r="B21" s="9">
        <v>19</v>
      </c>
      <c r="C21" s="9">
        <v>38</v>
      </c>
      <c r="D21" s="22">
        <v>1</v>
      </c>
      <c r="E21" s="22">
        <v>2</v>
      </c>
    </row>
    <row r="22" spans="1:5" x14ac:dyDescent="0.25">
      <c r="A22" s="8">
        <v>20</v>
      </c>
      <c r="B22" s="9">
        <v>11</v>
      </c>
      <c r="C22" s="9">
        <v>32</v>
      </c>
      <c r="D22" s="22">
        <v>1</v>
      </c>
      <c r="E22" s="22">
        <v>2</v>
      </c>
    </row>
    <row r="23" spans="1:5" x14ac:dyDescent="0.25">
      <c r="A23" s="8">
        <v>21</v>
      </c>
      <c r="B23" s="9">
        <v>24</v>
      </c>
      <c r="C23" s="9">
        <v>37</v>
      </c>
      <c r="D23" s="22">
        <v>1</v>
      </c>
      <c r="E23" s="22">
        <v>2</v>
      </c>
    </row>
    <row r="24" spans="1:5" x14ac:dyDescent="0.25">
      <c r="A24" s="8">
        <v>22</v>
      </c>
      <c r="B24" s="9">
        <v>54</v>
      </c>
      <c r="C24" s="9">
        <v>40</v>
      </c>
      <c r="D24" s="22">
        <v>1</v>
      </c>
      <c r="E24" s="22">
        <v>2</v>
      </c>
    </row>
    <row r="25" spans="1:5" x14ac:dyDescent="0.25">
      <c r="A25" s="8">
        <v>23</v>
      </c>
      <c r="B25" s="9">
        <v>19</v>
      </c>
      <c r="C25" s="9">
        <v>43</v>
      </c>
      <c r="D25" s="22">
        <v>1</v>
      </c>
      <c r="E25" s="22">
        <v>2</v>
      </c>
    </row>
    <row r="26" spans="1:5" x14ac:dyDescent="0.25">
      <c r="A26" s="8">
        <v>24</v>
      </c>
      <c r="B26" s="9">
        <v>52</v>
      </c>
      <c r="C26" s="9">
        <v>38</v>
      </c>
      <c r="D26" s="22">
        <v>1</v>
      </c>
      <c r="E26" s="22">
        <v>2</v>
      </c>
    </row>
    <row r="27" spans="1:5" x14ac:dyDescent="0.25">
      <c r="A27" s="8">
        <v>25</v>
      </c>
      <c r="B27" s="9">
        <v>39</v>
      </c>
      <c r="C27" s="9">
        <v>36</v>
      </c>
      <c r="D27" s="22">
        <v>1</v>
      </c>
      <c r="E27" s="22">
        <v>2</v>
      </c>
    </row>
    <row r="28" spans="1:5" x14ac:dyDescent="0.25">
      <c r="A28" s="8">
        <v>26</v>
      </c>
      <c r="B28" s="9">
        <v>22</v>
      </c>
      <c r="C28" s="9">
        <v>47</v>
      </c>
      <c r="D28" s="22">
        <v>1</v>
      </c>
      <c r="E28" s="22">
        <v>2</v>
      </c>
    </row>
    <row r="29" spans="1:5" x14ac:dyDescent="0.25">
      <c r="A29" s="8">
        <v>27</v>
      </c>
      <c r="B29" s="9">
        <v>34</v>
      </c>
      <c r="C29" s="9">
        <v>45</v>
      </c>
      <c r="D29" s="22">
        <v>1</v>
      </c>
      <c r="E29" s="22">
        <v>2</v>
      </c>
    </row>
    <row r="30" spans="1:5" x14ac:dyDescent="0.25">
      <c r="A30" s="8">
        <v>28</v>
      </c>
      <c r="B30" s="9">
        <v>27</v>
      </c>
      <c r="C30" s="9">
        <v>45</v>
      </c>
      <c r="D30" s="22">
        <v>1</v>
      </c>
      <c r="E30" s="22">
        <v>2</v>
      </c>
    </row>
    <row r="31" spans="1:5" x14ac:dyDescent="0.25">
      <c r="A31" s="8">
        <v>29</v>
      </c>
      <c r="B31" s="9">
        <v>22</v>
      </c>
      <c r="C31" s="9">
        <v>48</v>
      </c>
      <c r="D31" s="22">
        <v>1</v>
      </c>
      <c r="E31" s="22">
        <v>2</v>
      </c>
    </row>
    <row r="32" spans="1:5" x14ac:dyDescent="0.25">
      <c r="A32" s="8">
        <v>30</v>
      </c>
      <c r="B32" s="9">
        <v>34</v>
      </c>
      <c r="C32" s="9">
        <v>43</v>
      </c>
      <c r="D32" s="22">
        <v>1</v>
      </c>
      <c r="E32" s="22">
        <v>2</v>
      </c>
    </row>
    <row r="33" spans="1:5" x14ac:dyDescent="0.25">
      <c r="A33" s="8">
        <v>31</v>
      </c>
      <c r="B33" s="9">
        <v>49</v>
      </c>
      <c r="C33" s="9">
        <v>42</v>
      </c>
      <c r="D33" s="22">
        <v>1</v>
      </c>
      <c r="E33" s="22">
        <v>2</v>
      </c>
    </row>
    <row r="34" spans="1:5" x14ac:dyDescent="0.25">
      <c r="A34" s="8">
        <v>32</v>
      </c>
      <c r="B34" s="9">
        <v>14</v>
      </c>
      <c r="C34" s="9">
        <v>42</v>
      </c>
      <c r="D34" s="22">
        <v>1</v>
      </c>
      <c r="E34" s="22">
        <v>2</v>
      </c>
    </row>
    <row r="35" spans="1:5" x14ac:dyDescent="0.25">
      <c r="D35" s="10"/>
    </row>
  </sheetData>
  <mergeCells count="2">
    <mergeCell ref="A1:A2"/>
    <mergeCell ref="B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L5" sqref="L5"/>
    </sheetView>
  </sheetViews>
  <sheetFormatPr defaultRowHeight="15" x14ac:dyDescent="0.25"/>
  <cols>
    <col min="11" max="11" width="14.85546875" customWidth="1"/>
  </cols>
  <sheetData>
    <row r="1" spans="1:12" x14ac:dyDescent="0.25">
      <c r="A1" s="19" t="s">
        <v>5</v>
      </c>
      <c r="B1" s="20" t="s">
        <v>27</v>
      </c>
      <c r="C1" s="20"/>
      <c r="D1" s="20"/>
      <c r="E1" s="20"/>
    </row>
    <row r="2" spans="1:12" x14ac:dyDescent="0.25">
      <c r="A2" s="19"/>
      <c r="B2" s="21" t="s">
        <v>24</v>
      </c>
      <c r="C2" s="21" t="s">
        <v>25</v>
      </c>
      <c r="D2" s="21" t="s">
        <v>24</v>
      </c>
      <c r="E2" s="21" t="s">
        <v>25</v>
      </c>
    </row>
    <row r="3" spans="1:12" x14ac:dyDescent="0.25">
      <c r="A3" s="8">
        <v>1</v>
      </c>
      <c r="B3" s="9">
        <v>49</v>
      </c>
      <c r="C3" s="9">
        <v>90</v>
      </c>
      <c r="D3" s="8">
        <v>3</v>
      </c>
      <c r="E3" s="8">
        <v>4</v>
      </c>
      <c r="H3" t="s">
        <v>24</v>
      </c>
      <c r="I3">
        <f>AVERAGE(B3:B34)</f>
        <v>61.9375</v>
      </c>
    </row>
    <row r="4" spans="1:12" x14ac:dyDescent="0.25">
      <c r="A4" s="8">
        <v>2</v>
      </c>
      <c r="B4" s="9">
        <v>57</v>
      </c>
      <c r="C4" s="9">
        <v>75</v>
      </c>
      <c r="D4" s="8">
        <v>3</v>
      </c>
      <c r="E4" s="8">
        <v>4</v>
      </c>
      <c r="H4" t="s">
        <v>25</v>
      </c>
      <c r="I4">
        <f>AVERAGE(C3:C34)</f>
        <v>77.03125</v>
      </c>
      <c r="K4" t="s">
        <v>31</v>
      </c>
      <c r="L4">
        <f>SUM(100-B3:B34,C3:C34)</f>
        <v>2508</v>
      </c>
    </row>
    <row r="5" spans="1:12" x14ac:dyDescent="0.25">
      <c r="A5" s="8">
        <v>3</v>
      </c>
      <c r="B5" s="9">
        <v>59</v>
      </c>
      <c r="C5" s="9">
        <v>70</v>
      </c>
      <c r="D5" s="8">
        <v>3</v>
      </c>
      <c r="E5" s="8">
        <v>4</v>
      </c>
    </row>
    <row r="6" spans="1:12" x14ac:dyDescent="0.25">
      <c r="A6" s="8">
        <v>4</v>
      </c>
      <c r="B6" s="9">
        <v>57</v>
      </c>
      <c r="C6" s="9">
        <v>75</v>
      </c>
      <c r="D6" s="8">
        <v>3</v>
      </c>
      <c r="E6" s="8">
        <v>4</v>
      </c>
    </row>
    <row r="7" spans="1:12" x14ac:dyDescent="0.25">
      <c r="A7" s="8">
        <v>5</v>
      </c>
      <c r="B7" s="9">
        <v>24</v>
      </c>
      <c r="C7" s="9">
        <v>80</v>
      </c>
      <c r="D7" s="8">
        <v>3</v>
      </c>
      <c r="E7" s="8">
        <v>4</v>
      </c>
    </row>
    <row r="8" spans="1:12" x14ac:dyDescent="0.25">
      <c r="A8" s="8">
        <v>6</v>
      </c>
      <c r="B8" s="9">
        <v>67</v>
      </c>
      <c r="C8" s="9">
        <v>70</v>
      </c>
      <c r="D8" s="8">
        <v>3</v>
      </c>
      <c r="E8" s="8">
        <v>4</v>
      </c>
    </row>
    <row r="9" spans="1:12" x14ac:dyDescent="0.25">
      <c r="A9" s="8">
        <v>7</v>
      </c>
      <c r="B9" s="9">
        <v>62</v>
      </c>
      <c r="C9" s="9">
        <v>80</v>
      </c>
      <c r="D9" s="8">
        <v>3</v>
      </c>
      <c r="E9" s="8">
        <v>4</v>
      </c>
    </row>
    <row r="10" spans="1:12" x14ac:dyDescent="0.25">
      <c r="A10" s="8">
        <v>8</v>
      </c>
      <c r="B10" s="9">
        <v>70</v>
      </c>
      <c r="C10" s="9">
        <v>80</v>
      </c>
      <c r="D10" s="8">
        <v>3</v>
      </c>
      <c r="E10" s="8">
        <v>4</v>
      </c>
    </row>
    <row r="11" spans="1:12" x14ac:dyDescent="0.25">
      <c r="A11" s="8">
        <v>9</v>
      </c>
      <c r="B11" s="9">
        <v>80</v>
      </c>
      <c r="C11" s="9">
        <v>100</v>
      </c>
      <c r="D11" s="8">
        <v>3</v>
      </c>
      <c r="E11" s="8">
        <v>4</v>
      </c>
    </row>
    <row r="12" spans="1:12" x14ac:dyDescent="0.25">
      <c r="A12" s="8">
        <v>10</v>
      </c>
      <c r="B12" s="9">
        <v>80</v>
      </c>
      <c r="C12" s="9">
        <v>70</v>
      </c>
      <c r="D12" s="8">
        <v>3</v>
      </c>
      <c r="E12" s="8">
        <v>4</v>
      </c>
    </row>
    <row r="13" spans="1:12" x14ac:dyDescent="0.25">
      <c r="A13" s="8">
        <v>11</v>
      </c>
      <c r="B13" s="9">
        <v>100</v>
      </c>
      <c r="C13" s="9">
        <v>80</v>
      </c>
      <c r="D13" s="8">
        <v>3</v>
      </c>
      <c r="E13" s="8">
        <v>4</v>
      </c>
    </row>
    <row r="14" spans="1:12" x14ac:dyDescent="0.25">
      <c r="A14" s="8">
        <v>12</v>
      </c>
      <c r="B14" s="9">
        <v>70</v>
      </c>
      <c r="C14" s="9">
        <v>90</v>
      </c>
      <c r="D14" s="8">
        <v>3</v>
      </c>
      <c r="E14" s="8">
        <v>4</v>
      </c>
    </row>
    <row r="15" spans="1:12" x14ac:dyDescent="0.25">
      <c r="A15" s="8">
        <v>13</v>
      </c>
      <c r="B15" s="9">
        <v>42</v>
      </c>
      <c r="C15" s="9">
        <v>75</v>
      </c>
      <c r="D15" s="8">
        <v>3</v>
      </c>
      <c r="E15" s="8">
        <v>4</v>
      </c>
    </row>
    <row r="16" spans="1:12" x14ac:dyDescent="0.25">
      <c r="A16" s="8">
        <v>14</v>
      </c>
      <c r="B16" s="9">
        <v>67</v>
      </c>
      <c r="C16" s="9">
        <v>80</v>
      </c>
      <c r="D16" s="8">
        <v>3</v>
      </c>
      <c r="E16" s="8">
        <v>4</v>
      </c>
    </row>
    <row r="17" spans="1:5" x14ac:dyDescent="0.25">
      <c r="A17" s="8">
        <v>15</v>
      </c>
      <c r="B17" s="9">
        <v>70</v>
      </c>
      <c r="C17" s="9">
        <v>65</v>
      </c>
      <c r="D17" s="8">
        <v>3</v>
      </c>
      <c r="E17" s="8">
        <v>4</v>
      </c>
    </row>
    <row r="18" spans="1:5" x14ac:dyDescent="0.25">
      <c r="A18" s="8">
        <v>16</v>
      </c>
      <c r="B18" s="9">
        <v>44</v>
      </c>
      <c r="C18" s="9">
        <v>70</v>
      </c>
      <c r="D18" s="8">
        <v>3</v>
      </c>
      <c r="E18" s="8">
        <v>4</v>
      </c>
    </row>
    <row r="19" spans="1:5" x14ac:dyDescent="0.25">
      <c r="A19" s="8">
        <v>17</v>
      </c>
      <c r="B19" s="9">
        <v>57</v>
      </c>
      <c r="C19" s="9">
        <v>90</v>
      </c>
      <c r="D19" s="8">
        <v>3</v>
      </c>
      <c r="E19" s="8">
        <v>4</v>
      </c>
    </row>
    <row r="20" spans="1:5" x14ac:dyDescent="0.25">
      <c r="A20" s="8">
        <v>18</v>
      </c>
      <c r="B20" s="9">
        <v>27</v>
      </c>
      <c r="C20" s="9">
        <v>75</v>
      </c>
      <c r="D20" s="8">
        <v>3</v>
      </c>
      <c r="E20" s="8">
        <v>4</v>
      </c>
    </row>
    <row r="21" spans="1:5" x14ac:dyDescent="0.25">
      <c r="A21" s="8">
        <v>19</v>
      </c>
      <c r="B21" s="9">
        <v>59</v>
      </c>
      <c r="C21" s="9">
        <v>70</v>
      </c>
      <c r="D21" s="8">
        <v>3</v>
      </c>
      <c r="E21" s="8">
        <v>4</v>
      </c>
    </row>
    <row r="22" spans="1:5" x14ac:dyDescent="0.25">
      <c r="A22" s="8">
        <v>20</v>
      </c>
      <c r="B22" s="9">
        <v>59</v>
      </c>
      <c r="C22" s="9">
        <v>80</v>
      </c>
      <c r="D22" s="8">
        <v>3</v>
      </c>
      <c r="E22" s="8">
        <v>4</v>
      </c>
    </row>
    <row r="23" spans="1:5" x14ac:dyDescent="0.25">
      <c r="A23" s="8">
        <v>21</v>
      </c>
      <c r="B23" s="9">
        <v>62</v>
      </c>
      <c r="C23" s="9">
        <v>85</v>
      </c>
      <c r="D23" s="8">
        <v>3</v>
      </c>
      <c r="E23" s="8">
        <v>4</v>
      </c>
    </row>
    <row r="24" spans="1:5" x14ac:dyDescent="0.25">
      <c r="A24" s="8">
        <v>22</v>
      </c>
      <c r="B24" s="9">
        <v>54</v>
      </c>
      <c r="C24" s="9">
        <v>80</v>
      </c>
      <c r="D24" s="8">
        <v>3</v>
      </c>
      <c r="E24" s="8">
        <v>4</v>
      </c>
    </row>
    <row r="25" spans="1:5" x14ac:dyDescent="0.25">
      <c r="A25" s="8">
        <v>23</v>
      </c>
      <c r="B25" s="9">
        <v>65</v>
      </c>
      <c r="C25" s="9">
        <v>65</v>
      </c>
      <c r="D25" s="8">
        <v>3</v>
      </c>
      <c r="E25" s="8">
        <v>4</v>
      </c>
    </row>
    <row r="26" spans="1:5" x14ac:dyDescent="0.25">
      <c r="A26" s="8">
        <v>24</v>
      </c>
      <c r="B26" s="9">
        <v>95</v>
      </c>
      <c r="C26" s="9">
        <v>95</v>
      </c>
      <c r="D26" s="8">
        <v>3</v>
      </c>
      <c r="E26" s="8">
        <v>4</v>
      </c>
    </row>
    <row r="27" spans="1:5" x14ac:dyDescent="0.25">
      <c r="A27" s="8">
        <v>25</v>
      </c>
      <c r="B27" s="9">
        <v>90</v>
      </c>
      <c r="C27" s="9">
        <v>90</v>
      </c>
      <c r="D27" s="8">
        <v>3</v>
      </c>
      <c r="E27" s="8">
        <v>4</v>
      </c>
    </row>
    <row r="28" spans="1:5" x14ac:dyDescent="0.25">
      <c r="A28" s="8">
        <v>26</v>
      </c>
      <c r="B28" s="9">
        <v>80</v>
      </c>
      <c r="C28" s="9">
        <v>80</v>
      </c>
      <c r="D28" s="8">
        <v>3</v>
      </c>
      <c r="E28" s="8">
        <v>4</v>
      </c>
    </row>
    <row r="29" spans="1:5" x14ac:dyDescent="0.25">
      <c r="A29" s="8">
        <v>27</v>
      </c>
      <c r="B29" s="9">
        <v>50</v>
      </c>
      <c r="C29" s="9">
        <v>50</v>
      </c>
      <c r="D29" s="8">
        <v>3</v>
      </c>
      <c r="E29" s="8">
        <v>4</v>
      </c>
    </row>
    <row r="30" spans="1:5" x14ac:dyDescent="0.25">
      <c r="A30" s="8">
        <v>28</v>
      </c>
      <c r="B30" s="9">
        <v>50</v>
      </c>
      <c r="C30" s="9">
        <v>50</v>
      </c>
      <c r="D30" s="8">
        <v>3</v>
      </c>
      <c r="E30" s="8">
        <v>4</v>
      </c>
    </row>
    <row r="31" spans="1:5" x14ac:dyDescent="0.25">
      <c r="A31" s="8">
        <v>29</v>
      </c>
      <c r="B31" s="9">
        <v>70</v>
      </c>
      <c r="C31" s="9">
        <v>70</v>
      </c>
      <c r="D31" s="8">
        <v>3</v>
      </c>
      <c r="E31" s="8">
        <v>4</v>
      </c>
    </row>
    <row r="32" spans="1:5" x14ac:dyDescent="0.25">
      <c r="A32" s="8">
        <v>30</v>
      </c>
      <c r="B32" s="9">
        <v>65</v>
      </c>
      <c r="C32" s="9">
        <v>65</v>
      </c>
      <c r="D32" s="8">
        <v>3</v>
      </c>
      <c r="E32" s="8">
        <v>4</v>
      </c>
    </row>
    <row r="33" spans="1:5" x14ac:dyDescent="0.25">
      <c r="A33" s="8">
        <v>31</v>
      </c>
      <c r="B33" s="9">
        <v>52</v>
      </c>
      <c r="C33" s="9">
        <v>85</v>
      </c>
      <c r="D33" s="8">
        <v>3</v>
      </c>
      <c r="E33" s="8">
        <v>4</v>
      </c>
    </row>
    <row r="34" spans="1:5" x14ac:dyDescent="0.25">
      <c r="A34" s="8">
        <v>32</v>
      </c>
      <c r="B34" s="9">
        <v>49</v>
      </c>
      <c r="C34" s="9">
        <v>85</v>
      </c>
      <c r="D34" s="8">
        <v>3</v>
      </c>
      <c r="E34" s="8">
        <v>4</v>
      </c>
    </row>
  </sheetData>
  <mergeCells count="2">
    <mergeCell ref="A1:A2"/>
    <mergeCell ref="B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N11" sqref="N11"/>
    </sheetView>
  </sheetViews>
  <sheetFormatPr defaultRowHeight="15" x14ac:dyDescent="0.25"/>
  <cols>
    <col min="14" max="14" width="5.85546875" customWidth="1"/>
  </cols>
  <sheetData>
    <row r="1" spans="1:14" ht="15.75" x14ac:dyDescent="0.25">
      <c r="A1" s="23" t="s">
        <v>5</v>
      </c>
      <c r="B1" s="23" t="s">
        <v>28</v>
      </c>
      <c r="C1" s="23"/>
      <c r="D1" s="23"/>
      <c r="E1" s="23"/>
      <c r="F1" s="23"/>
      <c r="I1" s="13" t="s">
        <v>6</v>
      </c>
      <c r="J1" s="13"/>
      <c r="K1" s="13"/>
      <c r="L1" s="13"/>
      <c r="M1" s="13"/>
      <c r="N1" s="13"/>
    </row>
    <row r="2" spans="1:14" ht="15.75" x14ac:dyDescent="0.25">
      <c r="A2" s="23"/>
      <c r="B2" s="24" t="s">
        <v>8</v>
      </c>
      <c r="C2" s="24" t="s">
        <v>9</v>
      </c>
      <c r="D2" s="25" t="s">
        <v>10</v>
      </c>
      <c r="E2" s="25" t="s">
        <v>11</v>
      </c>
      <c r="F2" s="25" t="s">
        <v>29</v>
      </c>
      <c r="I2" s="14" t="s">
        <v>7</v>
      </c>
      <c r="J2" s="14" t="s">
        <v>8</v>
      </c>
      <c r="K2" s="14" t="s">
        <v>9</v>
      </c>
      <c r="L2" s="14" t="s">
        <v>10</v>
      </c>
      <c r="M2" s="14" t="s">
        <v>11</v>
      </c>
      <c r="N2" s="14" t="s">
        <v>12</v>
      </c>
    </row>
    <row r="3" spans="1:14" ht="15.75" x14ac:dyDescent="0.25">
      <c r="A3" s="9">
        <v>1</v>
      </c>
      <c r="B3" s="9">
        <v>39</v>
      </c>
      <c r="C3" s="9">
        <v>90</v>
      </c>
      <c r="D3" s="9">
        <f>C3-B3</f>
        <v>51</v>
      </c>
      <c r="E3" s="9">
        <f>100-B3</f>
        <v>61</v>
      </c>
      <c r="F3" s="26">
        <f>D3/E3</f>
        <v>0.83606557377049184</v>
      </c>
      <c r="I3" s="15" t="s">
        <v>13</v>
      </c>
      <c r="J3" s="16">
        <v>37</v>
      </c>
      <c r="K3" s="16">
        <v>44</v>
      </c>
      <c r="L3" s="16">
        <f>K3-J3</f>
        <v>7</v>
      </c>
      <c r="M3" s="16">
        <f>64-J3</f>
        <v>27</v>
      </c>
      <c r="N3" s="16">
        <f>SUM(L3/M3)</f>
        <v>0.25925925925925924</v>
      </c>
    </row>
    <row r="4" spans="1:14" ht="15.75" x14ac:dyDescent="0.25">
      <c r="A4" s="9">
        <v>2</v>
      </c>
      <c r="B4" s="9">
        <v>40</v>
      </c>
      <c r="C4" s="9">
        <v>75</v>
      </c>
      <c r="D4" s="9">
        <f t="shared" ref="D4:D34" si="0">C4-B4</f>
        <v>35</v>
      </c>
      <c r="E4" s="9">
        <f t="shared" ref="E4:E34" si="1">100-B4</f>
        <v>60</v>
      </c>
      <c r="F4" s="26">
        <f t="shared" ref="F4:F34" si="2">D4/E4</f>
        <v>0.58333333333333337</v>
      </c>
      <c r="I4" s="16" t="s">
        <v>14</v>
      </c>
      <c r="J4" s="16">
        <v>75</v>
      </c>
      <c r="K4" s="16">
        <v>139</v>
      </c>
      <c r="L4" s="16">
        <f t="shared" ref="L4:L8" si="3">K4-J4</f>
        <v>64</v>
      </c>
      <c r="M4" s="16">
        <f>192-J4</f>
        <v>117</v>
      </c>
      <c r="N4" s="16">
        <f t="shared" ref="N4:N8" si="4">SUM(L4/M4)</f>
        <v>0.54700854700854706</v>
      </c>
    </row>
    <row r="5" spans="1:14" ht="15.75" x14ac:dyDescent="0.25">
      <c r="A5" s="9">
        <v>3</v>
      </c>
      <c r="B5" s="9">
        <v>40</v>
      </c>
      <c r="C5" s="9">
        <v>70</v>
      </c>
      <c r="D5" s="9">
        <f t="shared" si="0"/>
        <v>30</v>
      </c>
      <c r="E5" s="9">
        <f t="shared" si="1"/>
        <v>60</v>
      </c>
      <c r="F5" s="26">
        <f t="shared" si="2"/>
        <v>0.5</v>
      </c>
      <c r="I5" s="16" t="s">
        <v>15</v>
      </c>
      <c r="J5" s="16">
        <v>30</v>
      </c>
      <c r="K5" s="16">
        <v>50</v>
      </c>
      <c r="L5" s="16">
        <f t="shared" si="3"/>
        <v>20</v>
      </c>
      <c r="M5" s="16">
        <f>64-J5</f>
        <v>34</v>
      </c>
      <c r="N5" s="16">
        <f t="shared" si="4"/>
        <v>0.58823529411764708</v>
      </c>
    </row>
    <row r="6" spans="1:14" ht="15.75" x14ac:dyDescent="0.25">
      <c r="A6" s="9">
        <v>4</v>
      </c>
      <c r="B6" s="9">
        <v>42</v>
      </c>
      <c r="C6" s="9">
        <v>75</v>
      </c>
      <c r="D6" s="9">
        <f t="shared" si="0"/>
        <v>33</v>
      </c>
      <c r="E6" s="9">
        <f t="shared" si="1"/>
        <v>58</v>
      </c>
      <c r="F6" s="26">
        <f t="shared" si="2"/>
        <v>0.56896551724137934</v>
      </c>
      <c r="I6" s="16" t="s">
        <v>16</v>
      </c>
      <c r="J6" s="16">
        <v>26</v>
      </c>
      <c r="K6" s="16">
        <v>100</v>
      </c>
      <c r="L6" s="16">
        <f t="shared" si="3"/>
        <v>74</v>
      </c>
      <c r="M6" s="16">
        <f>160-J6</f>
        <v>134</v>
      </c>
      <c r="N6" s="16">
        <f t="shared" si="4"/>
        <v>0.55223880597014929</v>
      </c>
    </row>
    <row r="7" spans="1:14" ht="15.75" x14ac:dyDescent="0.25">
      <c r="A7" s="9">
        <v>5</v>
      </c>
      <c r="B7" s="9">
        <v>42</v>
      </c>
      <c r="C7" s="9">
        <v>80</v>
      </c>
      <c r="D7" s="9">
        <f t="shared" si="0"/>
        <v>38</v>
      </c>
      <c r="E7" s="9">
        <f t="shared" si="1"/>
        <v>58</v>
      </c>
      <c r="F7" s="26">
        <f t="shared" si="2"/>
        <v>0.65517241379310343</v>
      </c>
      <c r="I7" s="16" t="s">
        <v>17</v>
      </c>
      <c r="J7" s="16">
        <v>28</v>
      </c>
      <c r="K7" s="16">
        <v>60</v>
      </c>
      <c r="L7" s="16">
        <f t="shared" si="3"/>
        <v>32</v>
      </c>
      <c r="M7" s="16">
        <f>96-J7</f>
        <v>68</v>
      </c>
      <c r="N7" s="16">
        <f t="shared" si="4"/>
        <v>0.47058823529411764</v>
      </c>
    </row>
    <row r="8" spans="1:14" ht="15.75" x14ac:dyDescent="0.25">
      <c r="A8" s="9">
        <v>6</v>
      </c>
      <c r="B8" s="9">
        <v>43</v>
      </c>
      <c r="C8" s="9">
        <v>70</v>
      </c>
      <c r="D8" s="9">
        <f t="shared" si="0"/>
        <v>27</v>
      </c>
      <c r="E8" s="9">
        <f t="shared" si="1"/>
        <v>57</v>
      </c>
      <c r="F8" s="26">
        <f t="shared" si="2"/>
        <v>0.47368421052631576</v>
      </c>
      <c r="I8" s="16" t="s">
        <v>18</v>
      </c>
      <c r="J8" s="16">
        <v>22</v>
      </c>
      <c r="K8" s="16">
        <v>34</v>
      </c>
      <c r="L8" s="16">
        <f t="shared" si="3"/>
        <v>12</v>
      </c>
      <c r="M8" s="16">
        <f>64-J8</f>
        <v>42</v>
      </c>
      <c r="N8" s="16">
        <f t="shared" si="4"/>
        <v>0.2857142857142857</v>
      </c>
    </row>
    <row r="9" spans="1:14" x14ac:dyDescent="0.25">
      <c r="A9" s="9">
        <v>7</v>
      </c>
      <c r="B9" s="9">
        <v>42</v>
      </c>
      <c r="C9" s="9">
        <v>80</v>
      </c>
      <c r="D9" s="9">
        <f t="shared" si="0"/>
        <v>38</v>
      </c>
      <c r="E9" s="9">
        <f t="shared" si="1"/>
        <v>58</v>
      </c>
      <c r="F9" s="26">
        <f t="shared" si="2"/>
        <v>0.65517241379310343</v>
      </c>
    </row>
    <row r="10" spans="1:14" x14ac:dyDescent="0.25">
      <c r="A10" s="9">
        <v>8</v>
      </c>
      <c r="B10" s="9">
        <v>37</v>
      </c>
      <c r="C10" s="9">
        <v>80</v>
      </c>
      <c r="D10" s="9">
        <f t="shared" si="0"/>
        <v>43</v>
      </c>
      <c r="E10" s="9">
        <f t="shared" si="1"/>
        <v>63</v>
      </c>
      <c r="F10" s="26">
        <f t="shared" si="2"/>
        <v>0.68253968253968256</v>
      </c>
    </row>
    <row r="11" spans="1:14" x14ac:dyDescent="0.25">
      <c r="A11" s="9">
        <v>9</v>
      </c>
      <c r="B11" s="9">
        <v>31</v>
      </c>
      <c r="C11" s="9">
        <v>100</v>
      </c>
      <c r="D11" s="9">
        <f t="shared" si="0"/>
        <v>69</v>
      </c>
      <c r="E11" s="9">
        <f t="shared" si="1"/>
        <v>69</v>
      </c>
      <c r="F11" s="26">
        <f t="shared" si="2"/>
        <v>1</v>
      </c>
    </row>
    <row r="12" spans="1:14" x14ac:dyDescent="0.25">
      <c r="A12" s="9">
        <v>10</v>
      </c>
      <c r="B12" s="9">
        <v>40</v>
      </c>
      <c r="C12" s="9">
        <v>70</v>
      </c>
      <c r="D12" s="9">
        <f t="shared" si="0"/>
        <v>30</v>
      </c>
      <c r="E12" s="9">
        <f t="shared" si="1"/>
        <v>60</v>
      </c>
      <c r="F12" s="26">
        <f t="shared" si="2"/>
        <v>0.5</v>
      </c>
    </row>
    <row r="13" spans="1:14" x14ac:dyDescent="0.25">
      <c r="A13" s="9">
        <v>11</v>
      </c>
      <c r="B13" s="9">
        <v>42</v>
      </c>
      <c r="C13" s="9">
        <v>80</v>
      </c>
      <c r="D13" s="9">
        <f t="shared" si="0"/>
        <v>38</v>
      </c>
      <c r="E13" s="9">
        <f t="shared" si="1"/>
        <v>58</v>
      </c>
      <c r="F13" s="26">
        <f t="shared" si="2"/>
        <v>0.65517241379310343</v>
      </c>
    </row>
    <row r="14" spans="1:14" x14ac:dyDescent="0.25">
      <c r="A14" s="9">
        <v>12</v>
      </c>
      <c r="B14" s="9">
        <v>36</v>
      </c>
      <c r="C14" s="9">
        <v>90</v>
      </c>
      <c r="D14" s="9">
        <f t="shared" si="0"/>
        <v>54</v>
      </c>
      <c r="E14" s="9">
        <f t="shared" si="1"/>
        <v>64</v>
      </c>
      <c r="F14" s="26">
        <f t="shared" si="2"/>
        <v>0.84375</v>
      </c>
    </row>
    <row r="15" spans="1:14" x14ac:dyDescent="0.25">
      <c r="A15" s="9">
        <v>13</v>
      </c>
      <c r="B15" s="9">
        <v>42</v>
      </c>
      <c r="C15" s="9">
        <v>75</v>
      </c>
      <c r="D15" s="9">
        <f t="shared" si="0"/>
        <v>33</v>
      </c>
      <c r="E15" s="9">
        <f t="shared" si="1"/>
        <v>58</v>
      </c>
      <c r="F15" s="26">
        <f t="shared" si="2"/>
        <v>0.56896551724137934</v>
      </c>
    </row>
    <row r="16" spans="1:14" x14ac:dyDescent="0.25">
      <c r="A16" s="9">
        <v>14</v>
      </c>
      <c r="B16" s="9">
        <v>40</v>
      </c>
      <c r="C16" s="9">
        <v>80</v>
      </c>
      <c r="D16" s="9">
        <f t="shared" si="0"/>
        <v>40</v>
      </c>
      <c r="E16" s="9">
        <f t="shared" si="1"/>
        <v>60</v>
      </c>
      <c r="F16" s="26">
        <f t="shared" si="2"/>
        <v>0.66666666666666663</v>
      </c>
    </row>
    <row r="17" spans="1:6" x14ac:dyDescent="0.25">
      <c r="A17" s="9">
        <v>15</v>
      </c>
      <c r="B17" s="9">
        <v>39</v>
      </c>
      <c r="C17" s="9">
        <v>65</v>
      </c>
      <c r="D17" s="9">
        <f t="shared" si="0"/>
        <v>26</v>
      </c>
      <c r="E17" s="9">
        <f t="shared" si="1"/>
        <v>61</v>
      </c>
      <c r="F17" s="26">
        <f t="shared" si="2"/>
        <v>0.42622950819672129</v>
      </c>
    </row>
    <row r="18" spans="1:6" x14ac:dyDescent="0.25">
      <c r="A18" s="9">
        <v>16</v>
      </c>
      <c r="B18" s="9">
        <v>31</v>
      </c>
      <c r="C18" s="9">
        <v>70</v>
      </c>
      <c r="D18" s="9">
        <f t="shared" si="0"/>
        <v>39</v>
      </c>
      <c r="E18" s="9">
        <f t="shared" si="1"/>
        <v>69</v>
      </c>
      <c r="F18" s="26">
        <f t="shared" si="2"/>
        <v>0.56521739130434778</v>
      </c>
    </row>
    <row r="19" spans="1:6" x14ac:dyDescent="0.25">
      <c r="A19" s="9">
        <v>17</v>
      </c>
      <c r="B19" s="9">
        <v>39</v>
      </c>
      <c r="C19" s="9">
        <v>90</v>
      </c>
      <c r="D19" s="9">
        <f t="shared" si="0"/>
        <v>51</v>
      </c>
      <c r="E19" s="9">
        <f t="shared" si="1"/>
        <v>61</v>
      </c>
      <c r="F19" s="26">
        <f t="shared" si="2"/>
        <v>0.83606557377049184</v>
      </c>
    </row>
    <row r="20" spans="1:6" x14ac:dyDescent="0.25">
      <c r="A20" s="9">
        <v>18</v>
      </c>
      <c r="B20" s="9">
        <v>30</v>
      </c>
      <c r="C20" s="9">
        <v>75</v>
      </c>
      <c r="D20" s="9">
        <f t="shared" si="0"/>
        <v>45</v>
      </c>
      <c r="E20" s="9">
        <f t="shared" si="1"/>
        <v>70</v>
      </c>
      <c r="F20" s="26">
        <f t="shared" si="2"/>
        <v>0.6428571428571429</v>
      </c>
    </row>
    <row r="21" spans="1:6" x14ac:dyDescent="0.25">
      <c r="A21" s="9">
        <v>19</v>
      </c>
      <c r="B21" s="9">
        <v>38</v>
      </c>
      <c r="C21" s="9">
        <v>70</v>
      </c>
      <c r="D21" s="9">
        <f t="shared" si="0"/>
        <v>32</v>
      </c>
      <c r="E21" s="9">
        <f t="shared" si="1"/>
        <v>62</v>
      </c>
      <c r="F21" s="26">
        <f t="shared" si="2"/>
        <v>0.5161290322580645</v>
      </c>
    </row>
    <row r="22" spans="1:6" x14ac:dyDescent="0.25">
      <c r="A22" s="9">
        <v>20</v>
      </c>
      <c r="B22" s="9">
        <v>32</v>
      </c>
      <c r="C22" s="9">
        <v>80</v>
      </c>
      <c r="D22" s="9">
        <f t="shared" si="0"/>
        <v>48</v>
      </c>
      <c r="E22" s="9">
        <f t="shared" si="1"/>
        <v>68</v>
      </c>
      <c r="F22" s="26">
        <f t="shared" si="2"/>
        <v>0.70588235294117652</v>
      </c>
    </row>
    <row r="23" spans="1:6" x14ac:dyDescent="0.25">
      <c r="A23" s="9">
        <v>21</v>
      </c>
      <c r="B23" s="9">
        <v>37</v>
      </c>
      <c r="C23" s="9">
        <v>85</v>
      </c>
      <c r="D23" s="9">
        <f t="shared" si="0"/>
        <v>48</v>
      </c>
      <c r="E23" s="9">
        <f t="shared" si="1"/>
        <v>63</v>
      </c>
      <c r="F23" s="26">
        <f t="shared" si="2"/>
        <v>0.76190476190476186</v>
      </c>
    </row>
    <row r="24" spans="1:6" x14ac:dyDescent="0.25">
      <c r="A24" s="9">
        <v>22</v>
      </c>
      <c r="B24" s="9">
        <v>40</v>
      </c>
      <c r="C24" s="9">
        <v>80</v>
      </c>
      <c r="D24" s="9">
        <f t="shared" si="0"/>
        <v>40</v>
      </c>
      <c r="E24" s="9">
        <f t="shared" si="1"/>
        <v>60</v>
      </c>
      <c r="F24" s="26">
        <f t="shared" si="2"/>
        <v>0.66666666666666663</v>
      </c>
    </row>
    <row r="25" spans="1:6" x14ac:dyDescent="0.25">
      <c r="A25" s="9">
        <v>23</v>
      </c>
      <c r="B25" s="9">
        <v>43</v>
      </c>
      <c r="C25" s="9">
        <v>65</v>
      </c>
      <c r="D25" s="9">
        <f t="shared" si="0"/>
        <v>22</v>
      </c>
      <c r="E25" s="9">
        <f t="shared" si="1"/>
        <v>57</v>
      </c>
      <c r="F25" s="26">
        <f t="shared" si="2"/>
        <v>0.38596491228070173</v>
      </c>
    </row>
    <row r="26" spans="1:6" x14ac:dyDescent="0.25">
      <c r="A26" s="9">
        <v>24</v>
      </c>
      <c r="B26" s="9">
        <v>38</v>
      </c>
      <c r="C26" s="9">
        <v>95</v>
      </c>
      <c r="D26" s="9">
        <f t="shared" si="0"/>
        <v>57</v>
      </c>
      <c r="E26" s="9">
        <f t="shared" si="1"/>
        <v>62</v>
      </c>
      <c r="F26" s="26">
        <f t="shared" si="2"/>
        <v>0.91935483870967738</v>
      </c>
    </row>
    <row r="27" spans="1:6" x14ac:dyDescent="0.25">
      <c r="A27" s="9">
        <v>25</v>
      </c>
      <c r="B27" s="9">
        <v>36</v>
      </c>
      <c r="C27" s="9">
        <v>90</v>
      </c>
      <c r="D27" s="9">
        <f t="shared" si="0"/>
        <v>54</v>
      </c>
      <c r="E27" s="9">
        <f t="shared" si="1"/>
        <v>64</v>
      </c>
      <c r="F27" s="26">
        <f t="shared" si="2"/>
        <v>0.84375</v>
      </c>
    </row>
    <row r="28" spans="1:6" x14ac:dyDescent="0.25">
      <c r="A28" s="9">
        <v>26</v>
      </c>
      <c r="B28" s="9">
        <v>47</v>
      </c>
      <c r="C28" s="9">
        <v>80</v>
      </c>
      <c r="D28" s="9">
        <f t="shared" si="0"/>
        <v>33</v>
      </c>
      <c r="E28" s="9">
        <f t="shared" si="1"/>
        <v>53</v>
      </c>
      <c r="F28" s="26">
        <f t="shared" si="2"/>
        <v>0.62264150943396224</v>
      </c>
    </row>
    <row r="29" spans="1:6" x14ac:dyDescent="0.25">
      <c r="A29" s="9">
        <v>27</v>
      </c>
      <c r="B29" s="9">
        <v>45</v>
      </c>
      <c r="C29" s="9">
        <v>50</v>
      </c>
      <c r="D29" s="9">
        <f t="shared" si="0"/>
        <v>5</v>
      </c>
      <c r="E29" s="9">
        <f t="shared" si="1"/>
        <v>55</v>
      </c>
      <c r="F29" s="26">
        <f t="shared" si="2"/>
        <v>9.0909090909090912E-2</v>
      </c>
    </row>
    <row r="30" spans="1:6" x14ac:dyDescent="0.25">
      <c r="A30" s="9">
        <v>28</v>
      </c>
      <c r="B30" s="9">
        <v>45</v>
      </c>
      <c r="C30" s="9">
        <v>50</v>
      </c>
      <c r="D30" s="9">
        <f t="shared" si="0"/>
        <v>5</v>
      </c>
      <c r="E30" s="9">
        <f t="shared" si="1"/>
        <v>55</v>
      </c>
      <c r="F30" s="26">
        <f t="shared" si="2"/>
        <v>9.0909090909090912E-2</v>
      </c>
    </row>
    <row r="31" spans="1:6" x14ac:dyDescent="0.25">
      <c r="A31" s="9">
        <v>29</v>
      </c>
      <c r="B31" s="9">
        <v>48</v>
      </c>
      <c r="C31" s="9">
        <v>70</v>
      </c>
      <c r="D31" s="9">
        <f t="shared" si="0"/>
        <v>22</v>
      </c>
      <c r="E31" s="9">
        <f t="shared" si="1"/>
        <v>52</v>
      </c>
      <c r="F31" s="26">
        <f t="shared" si="2"/>
        <v>0.42307692307692307</v>
      </c>
    </row>
    <row r="32" spans="1:6" x14ac:dyDescent="0.25">
      <c r="A32" s="9">
        <v>30</v>
      </c>
      <c r="B32" s="9">
        <v>43</v>
      </c>
      <c r="C32" s="9">
        <v>65</v>
      </c>
      <c r="D32" s="9">
        <f t="shared" si="0"/>
        <v>22</v>
      </c>
      <c r="E32" s="9">
        <f t="shared" si="1"/>
        <v>57</v>
      </c>
      <c r="F32" s="26">
        <f t="shared" si="2"/>
        <v>0.38596491228070173</v>
      </c>
    </row>
    <row r="33" spans="1:6" x14ac:dyDescent="0.25">
      <c r="A33" s="9">
        <v>31</v>
      </c>
      <c r="B33" s="9">
        <v>42</v>
      </c>
      <c r="C33" s="9">
        <v>85</v>
      </c>
      <c r="D33" s="9">
        <f t="shared" si="0"/>
        <v>43</v>
      </c>
      <c r="E33" s="9">
        <f t="shared" si="1"/>
        <v>58</v>
      </c>
      <c r="F33" s="26">
        <f t="shared" si="2"/>
        <v>0.74137931034482762</v>
      </c>
    </row>
    <row r="34" spans="1:6" x14ac:dyDescent="0.25">
      <c r="A34" s="9">
        <v>32</v>
      </c>
      <c r="B34" s="9">
        <v>42</v>
      </c>
      <c r="C34" s="9">
        <v>85</v>
      </c>
      <c r="D34" s="9">
        <f t="shared" si="0"/>
        <v>43</v>
      </c>
      <c r="E34" s="9">
        <f t="shared" si="1"/>
        <v>58</v>
      </c>
      <c r="F34" s="26">
        <f t="shared" si="2"/>
        <v>0.74137931034482762</v>
      </c>
    </row>
    <row r="35" spans="1:6" x14ac:dyDescent="0.25">
      <c r="A35" s="28" t="s">
        <v>30</v>
      </c>
      <c r="B35" s="29"/>
      <c r="C35" s="29"/>
      <c r="D35" s="29"/>
      <c r="E35" s="30"/>
      <c r="F35" s="31">
        <f>AVERAGE(F3:F34)</f>
        <v>0.61111781471524174</v>
      </c>
    </row>
  </sheetData>
  <mergeCells count="4">
    <mergeCell ref="I1:N1"/>
    <mergeCell ref="A1:A2"/>
    <mergeCell ref="B1:F1"/>
    <mergeCell ref="A35:E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Nilai</vt:lpstr>
      <vt:lpstr>Skor Validitas</vt:lpstr>
      <vt:lpstr>PRETEST</vt:lpstr>
      <vt:lpstr>POSTTEST</vt:lpstr>
      <vt:lpstr>Indikator N-Gain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2025-01-20T03:31:49Z</dcterms:created>
  <dcterms:modified xsi:type="dcterms:W3CDTF">2025-01-20T04:18:24Z</dcterms:modified>
</cp:coreProperties>
</file>